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3920" windowHeight="83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<sst xmlns="http://schemas.openxmlformats.org/spreadsheetml/2006/main" count="60" uniqueCount="60">
  <si>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Ожидаемое исполнение бюджета по расходам  Подосиновского</t>
  </si>
  <si>
    <t>Наименование показателей</t>
  </si>
  <si>
    <t>(тыс.руб)</t>
  </si>
  <si>
    <t>ДОХОДЫ:</t>
  </si>
  <si>
    <r>
      <t>в т.ч.</t>
    </r>
    <r>
      <rPr>
        <b/>
        <sz val="10"/>
        <rFont val="Arial Cyr"/>
        <family val="0"/>
      </rPr>
      <t xml:space="preserve"> Налоговые и неналоговые доходы</t>
    </r>
  </si>
  <si>
    <t>НДФЛ</t>
  </si>
  <si>
    <t>Акцизы</t>
  </si>
  <si>
    <t>Налог на имущество физических лиц</t>
  </si>
  <si>
    <t>Земельный налог</t>
  </si>
  <si>
    <t>Неналоговые доходы:</t>
  </si>
  <si>
    <t>Аренда земли</t>
  </si>
  <si>
    <t>Аренда имущества</t>
  </si>
  <si>
    <t>Прочие доходы от использования имущества</t>
  </si>
  <si>
    <t>Доходы от оказания платных услуг и компенсации затрат государства</t>
  </si>
  <si>
    <t>Прочие неналоговые доходы</t>
  </si>
  <si>
    <t>Безвозмездные поступления:</t>
  </si>
  <si>
    <t>Дотация на выравнивание бюджетной обеспеченности</t>
  </si>
  <si>
    <t>Дотация на сбалансированность</t>
  </si>
  <si>
    <t>Субсидии</t>
  </si>
  <si>
    <t>Субвенции</t>
  </si>
  <si>
    <t>Иные межбюджетные трансферты</t>
  </si>
  <si>
    <t>Прочие безвозмездные поступления</t>
  </si>
  <si>
    <t>РАСХОДЫ:</t>
  </si>
  <si>
    <t>Функционирование высшего должностного лица субъекта Россиской Федерации и муниципального образования</t>
  </si>
  <si>
    <t>ФункционированиеПравительства Российской Федерации, высших исполнительных органов государственной власти субъектов Российской Федерции, местных администраций</t>
  </si>
  <si>
    <t>Мобилизационная и вневойсковая подготовка</t>
  </si>
  <si>
    <r>
      <rPr>
        <b/>
        <sz val="10"/>
        <rFont val="Arial Cyr"/>
        <family val="0"/>
      </rPr>
      <t>Национальная оборона</t>
    </r>
    <r>
      <rPr>
        <sz val="10"/>
        <rFont val="Arial Cyr"/>
        <family val="0"/>
      </rPr>
      <t xml:space="preserve"> (раздел 02)</t>
    </r>
  </si>
  <si>
    <r>
      <rPr>
        <b/>
        <sz val="10"/>
        <rFont val="Arial Cyr"/>
        <family val="0"/>
      </rPr>
      <t xml:space="preserve">Национальная безопасность и правоохранительная деятельность </t>
    </r>
    <r>
      <rPr>
        <sz val="10"/>
        <rFont val="Arial Cyr"/>
        <family val="0"/>
      </rPr>
      <t>(раздел 03)</t>
    </r>
  </si>
  <si>
    <r>
      <t>в т.ч.</t>
    </r>
    <r>
      <rPr>
        <b/>
        <sz val="10"/>
        <rFont val="Arial Cyr"/>
        <family val="0"/>
      </rPr>
      <t xml:space="preserve"> Общегосударственные вопросы </t>
    </r>
    <r>
      <rPr>
        <sz val="10"/>
        <rFont val="Arial Cyr"/>
        <family val="0"/>
      </rPr>
      <t>(раздел 01)</t>
    </r>
  </si>
  <si>
    <t>Обеспечение пожарной безопасности</t>
  </si>
  <si>
    <r>
      <t xml:space="preserve">Национальная экономика     </t>
    </r>
    <r>
      <rPr>
        <sz val="10"/>
        <rFont val="Arial Cyr"/>
        <family val="0"/>
      </rPr>
      <t>(раздел 04)</t>
    </r>
  </si>
  <si>
    <t>Дорожное хозяйство (внедорожные фонды)</t>
  </si>
  <si>
    <t>Другие вопросы в области национальной экономики</t>
  </si>
  <si>
    <r>
      <rPr>
        <b/>
        <sz val="10"/>
        <rFont val="Arial Cyr"/>
        <family val="0"/>
      </rPr>
      <t>Жилищно-коммунальное хозяйство</t>
    </r>
    <r>
      <rPr>
        <sz val="10"/>
        <rFont val="Arial Cyr"/>
        <family val="0"/>
      </rPr>
      <t xml:space="preserve"> (раздел 05)</t>
    </r>
  </si>
  <si>
    <t>Жилищное хозяйство</t>
  </si>
  <si>
    <t>Коммунальное хозяйство</t>
  </si>
  <si>
    <t>Благоустройство</t>
  </si>
  <si>
    <r>
      <rPr>
        <b/>
        <sz val="10"/>
        <rFont val="Arial Cyr"/>
        <family val="0"/>
      </rPr>
      <t>Культура, кинематография</t>
    </r>
    <r>
      <rPr>
        <sz val="10"/>
        <rFont val="Arial Cyr"/>
        <family val="0"/>
      </rPr>
      <t xml:space="preserve"> (раздел 08)</t>
    </r>
  </si>
  <si>
    <t>Культура</t>
  </si>
  <si>
    <r>
      <rPr>
        <b/>
        <sz val="10"/>
        <rFont val="Arial Cyr"/>
        <family val="0"/>
      </rPr>
      <t>Социальная политика</t>
    </r>
    <r>
      <rPr>
        <sz val="10"/>
        <rFont val="Arial Cyr"/>
        <family val="0"/>
      </rPr>
      <t xml:space="preserve"> (раздел 10)</t>
    </r>
  </si>
  <si>
    <t>Пенсионное обеспечение</t>
  </si>
  <si>
    <t xml:space="preserve">Физическая культура и спорт (раздел 11) </t>
  </si>
  <si>
    <t>Массовый спорт</t>
  </si>
  <si>
    <t>Дефицит (-), профицит (+)</t>
  </si>
  <si>
    <t>Глава администрации Подосиновского городского поселения</t>
  </si>
  <si>
    <t>М.В. Крутоумова</t>
  </si>
  <si>
    <r>
      <t>из них-</t>
    </r>
    <r>
      <rPr>
        <b/>
        <i/>
        <sz val="10"/>
        <rFont val="Arial Cyr"/>
        <family val="0"/>
      </rPr>
      <t>Налоговые доходы:</t>
    </r>
  </si>
  <si>
    <t>Другие общегосударственные вопросы</t>
  </si>
  <si>
    <t xml:space="preserve">Прочие МБТ,передаваемые бюджетам </t>
  </si>
  <si>
    <t>ЕСН</t>
  </si>
  <si>
    <t>Другие вопросы в области национальной безопастности и правохранительной деятельности</t>
  </si>
  <si>
    <t xml:space="preserve">          городского поселения  за 2023 год</t>
  </si>
  <si>
    <t>Утвержденный план на 2023 год (Уточненный)</t>
  </si>
  <si>
    <t>Исполнение бюджета на 01.11.2023</t>
  </si>
  <si>
    <t>Ожидаемое исполнение 2023 год</t>
  </si>
  <si>
    <t>Инициативные платежи</t>
  </si>
  <si>
    <t>Резервные фонды</t>
  </si>
  <si>
    <t>Другие вопросы в области охраны окружающей среды</t>
  </si>
  <si>
    <r>
      <t xml:space="preserve">Охрана окружающей среды      </t>
    </r>
    <r>
      <rPr>
        <sz val="10"/>
        <rFont val="Arial Cyr"/>
        <family val="0"/>
      </rPr>
      <t xml:space="preserve">   (раздел 06)</t>
    </r>
  </si>
  <si>
    <t>Доходы от продажи земельных участков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</si>
</sst>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_-* #,##0.00\ _₽_-;\-* #,##0.00\ _₽_-;_-* &quot;-&quot;??\ _₽_-;_-@_-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 horizontal="left" wrapTex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/>
    </xf>
    <xf numFmtId="17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vertical="top"/>
    </xf>
    <xf numFmtId="172" fontId="0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3" fontId="0" fillId="0" borderId="0" xfId="0" applyNumberFormat="1" applyAlignment="1">
      <alignment/>
    </xf>
    <xf numFmtId="172" fontId="0" fillId="33" borderId="11" xfId="0" applyNumberFormat="1" applyFill="1" applyBorder="1" applyAlignment="1">
      <alignment horizontal="center" vertical="center"/>
    </xf>
    <xf numFmtId="172" fontId="0" fillId="33" borderId="12" xfId="0" applyNumberFormat="1" applyFill="1" applyBorder="1" applyAlignment="1">
      <alignment horizontal="center" vertical="center"/>
    </xf>
    <xf numFmtId="172" fontId="0" fillId="0" borderId="11" xfId="0" applyNumberFormat="1" applyFont="1" applyBorder="1" applyAlignment="1">
      <alignment horizontal="center" vertical="center"/>
    </xf>
    <xf numFmtId="172" fontId="0" fillId="0" borderId="12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2" fontId="2" fillId="33" borderId="11" xfId="0" applyNumberFormat="1" applyFont="1" applyFill="1" applyBorder="1" applyAlignment="1">
      <alignment horizontal="center" vertical="center"/>
    </xf>
    <xf numFmtId="172" fontId="2" fillId="33" borderId="1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72" fontId="0" fillId="33" borderId="11" xfId="0" applyNumberFormat="1" applyFont="1" applyFill="1" applyBorder="1" applyAlignment="1">
      <alignment horizontal="center" vertical="center"/>
    </xf>
    <xf numFmtId="172" fontId="0" fillId="33" borderId="12" xfId="0" applyNumberFormat="1" applyFont="1" applyFill="1" applyBorder="1" applyAlignment="1">
      <alignment horizontal="center" vertical="center"/>
    </xf>
    <xf numFmtId="172" fontId="0" fillId="0" borderId="11" xfId="0" applyNumberForma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171" fontId="2" fillId="0" borderId="11" xfId="0" applyNumberFormat="1" applyFont="1" applyBorder="1" applyAlignment="1">
      <alignment horizontal="center" vertical="center"/>
    </xf>
    <xf numFmtId="171" fontId="2" fillId="0" borderId="12" xfId="0" applyNumberFormat="1" applyFon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 wrapText="1"/>
    </xf>
    <xf numFmtId="172" fontId="0" fillId="0" borderId="12" xfId="0" applyNumberFormat="1" applyBorder="1" applyAlignment="1">
      <alignment horizontal="center" vertical="center" wrapText="1"/>
    </xf>
    <xf numFmtId="172" fontId="0" fillId="0" borderId="11" xfId="0" applyNumberFormat="1" applyFont="1" applyFill="1" applyBorder="1" applyAlignment="1">
      <alignment horizontal="center" vertical="center"/>
    </xf>
    <xf numFmtId="172" fontId="0" fillId="0" borderId="12" xfId="0" applyNumberFormat="1" applyFont="1" applyFill="1" applyBorder="1" applyAlignment="1">
      <alignment horizontal="center" vertical="center"/>
    </xf>
    <xf numFmtId="172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72" fontId="0" fillId="0" borderId="12" xfId="0" applyNumberFormat="1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="140" zoomScaleNormal="140" zoomScalePageLayoutView="0" workbookViewId="0" topLeftCell="A57">
      <selection activeCell="F36" sqref="F36:G36"/>
    </sheetView>
  </sheetViews>
  <sheetFormatPr defaultColWidth="9.00390625" defaultRowHeight="12.75"/>
  <cols>
    <col min="2" max="2" width="9.125" style="11" customWidth="1"/>
    <col min="3" max="3" width="17.875" style="0" customWidth="1"/>
    <col min="4" max="4" width="10.25390625" style="3" bestFit="1" customWidth="1"/>
    <col min="5" max="5" width="10.125" style="3" customWidth="1"/>
    <col min="6" max="6" width="9.125" style="3" customWidth="1"/>
    <col min="7" max="7" width="10.25390625" style="3" customWidth="1"/>
    <col min="8" max="8" width="18.75390625" style="3" customWidth="1"/>
    <col min="9" max="9" width="14.375" style="0" bestFit="1" customWidth="1"/>
  </cols>
  <sheetData>
    <row r="1" spans="2:8" ht="12.75" customHeight="1" hidden="1">
      <c r="B1" s="90" t="s">
        <v>0</v>
      </c>
      <c r="C1" s="90"/>
      <c r="D1" s="90"/>
      <c r="E1" s="90"/>
      <c r="F1" s="90"/>
      <c r="G1" s="90"/>
      <c r="H1" s="90"/>
    </row>
    <row r="2" spans="2:8" ht="12.75">
      <c r="B2" s="90"/>
      <c r="C2" s="90"/>
      <c r="D2" s="90"/>
      <c r="E2" s="90"/>
      <c r="F2" s="90"/>
      <c r="G2" s="90"/>
      <c r="H2" s="90"/>
    </row>
    <row r="3" spans="2:8" ht="12.75">
      <c r="B3" s="90" t="s">
        <v>51</v>
      </c>
      <c r="C3" s="90"/>
      <c r="D3" s="90"/>
      <c r="E3" s="90"/>
      <c r="F3" s="90"/>
      <c r="G3" s="90"/>
      <c r="H3" s="90"/>
    </row>
    <row r="4" ht="33.75" customHeight="1">
      <c r="H4" s="3" t="s">
        <v>2</v>
      </c>
    </row>
    <row r="5" ht="12.75" hidden="1"/>
    <row r="6" spans="1:8" ht="12.75" customHeight="1">
      <c r="A6" s="83" t="s">
        <v>1</v>
      </c>
      <c r="B6" s="94"/>
      <c r="C6" s="84"/>
      <c r="D6" s="83" t="s">
        <v>52</v>
      </c>
      <c r="E6" s="84"/>
      <c r="F6" s="89" t="s">
        <v>53</v>
      </c>
      <c r="G6" s="89"/>
      <c r="H6" s="82" t="s">
        <v>54</v>
      </c>
    </row>
    <row r="7" spans="1:8" ht="39" customHeight="1">
      <c r="A7" s="85"/>
      <c r="B7" s="95"/>
      <c r="C7" s="86"/>
      <c r="D7" s="85"/>
      <c r="E7" s="86"/>
      <c r="F7" s="89"/>
      <c r="G7" s="89"/>
      <c r="H7" s="82"/>
    </row>
    <row r="8" spans="1:8" ht="12.75">
      <c r="A8" s="46">
        <v>1</v>
      </c>
      <c r="B8" s="47"/>
      <c r="C8" s="48"/>
      <c r="D8" s="74">
        <v>2</v>
      </c>
      <c r="E8" s="75"/>
      <c r="F8" s="87">
        <v>3</v>
      </c>
      <c r="G8" s="88"/>
      <c r="H8" s="4">
        <v>4</v>
      </c>
    </row>
    <row r="9" spans="1:8" ht="12.75">
      <c r="A9" s="76" t="s">
        <v>3</v>
      </c>
      <c r="B9" s="77"/>
      <c r="C9" s="78"/>
      <c r="D9" s="67">
        <f>D11+D17+D25</f>
        <v>45132.85</v>
      </c>
      <c r="E9" s="68"/>
      <c r="F9" s="67">
        <f>F10+F25</f>
        <v>37806.625289999996</v>
      </c>
      <c r="G9" s="68"/>
      <c r="H9" s="2">
        <f>H10+H25</f>
        <v>48217.258</v>
      </c>
    </row>
    <row r="10" spans="1:9" ht="26.25" customHeight="1">
      <c r="A10" s="49" t="s">
        <v>4</v>
      </c>
      <c r="B10" s="50"/>
      <c r="C10" s="51"/>
      <c r="D10" s="67">
        <f>D11+D17</f>
        <v>12910.97</v>
      </c>
      <c r="E10" s="68"/>
      <c r="F10" s="67">
        <f>F17+F11</f>
        <v>11532.405289999999</v>
      </c>
      <c r="G10" s="68"/>
      <c r="H10" s="2">
        <f>H11+H17</f>
        <v>12352.717999999999</v>
      </c>
      <c r="I10" s="14"/>
    </row>
    <row r="11" spans="1:8" ht="12.75">
      <c r="A11" s="76" t="s">
        <v>46</v>
      </c>
      <c r="B11" s="77"/>
      <c r="C11" s="78"/>
      <c r="D11" s="19">
        <f>D12+D13+D14+D15+D16</f>
        <v>10471.9</v>
      </c>
      <c r="E11" s="20"/>
      <c r="F11" s="19">
        <f>F12+F13+F14+F15+F16</f>
        <v>9049.11711</v>
      </c>
      <c r="G11" s="20"/>
      <c r="H11" s="5">
        <f>H12+H1+H14+H15+H16+H13</f>
        <v>10723.849999999999</v>
      </c>
    </row>
    <row r="12" spans="1:8" ht="12.75">
      <c r="A12" s="29" t="s">
        <v>5</v>
      </c>
      <c r="B12" s="30"/>
      <c r="C12" s="31"/>
      <c r="D12" s="73">
        <v>6905.8</v>
      </c>
      <c r="E12" s="40"/>
      <c r="F12" s="69">
        <v>6133.77751</v>
      </c>
      <c r="G12" s="70"/>
      <c r="H12" s="6">
        <v>6905.8</v>
      </c>
    </row>
    <row r="13" spans="1:8" ht="12.75">
      <c r="A13" s="29" t="s">
        <v>6</v>
      </c>
      <c r="B13" s="30"/>
      <c r="C13" s="31"/>
      <c r="D13" s="71">
        <v>1355.7</v>
      </c>
      <c r="E13" s="72"/>
      <c r="F13" s="37">
        <v>1294.9796</v>
      </c>
      <c r="G13" s="38"/>
      <c r="H13" s="7">
        <v>1500</v>
      </c>
    </row>
    <row r="14" spans="1:9" ht="12.75">
      <c r="A14" s="30" t="s">
        <v>7</v>
      </c>
      <c r="B14" s="30"/>
      <c r="C14" s="31"/>
      <c r="D14" s="17">
        <v>1005.4</v>
      </c>
      <c r="E14" s="18"/>
      <c r="F14" s="39">
        <v>570.2</v>
      </c>
      <c r="G14" s="40"/>
      <c r="H14" s="6">
        <v>1100</v>
      </c>
      <c r="I14" s="14"/>
    </row>
    <row r="15" spans="1:8" ht="12.75">
      <c r="A15" s="29" t="s">
        <v>8</v>
      </c>
      <c r="B15" s="30"/>
      <c r="C15" s="31"/>
      <c r="D15" s="17">
        <v>1042.9</v>
      </c>
      <c r="E15" s="18"/>
      <c r="F15" s="39">
        <v>1032.11</v>
      </c>
      <c r="G15" s="40"/>
      <c r="H15" s="6">
        <v>1200</v>
      </c>
    </row>
    <row r="16" spans="1:11" ht="12.75">
      <c r="A16" s="29" t="s">
        <v>49</v>
      </c>
      <c r="B16" s="30"/>
      <c r="C16" s="31"/>
      <c r="D16" s="73">
        <v>162.1</v>
      </c>
      <c r="E16" s="18"/>
      <c r="F16" s="39">
        <v>18.05</v>
      </c>
      <c r="G16" s="40"/>
      <c r="H16" s="6">
        <v>18.05</v>
      </c>
      <c r="K16" s="9"/>
    </row>
    <row r="17" spans="1:8" ht="12.75">
      <c r="A17" s="91" t="s">
        <v>9</v>
      </c>
      <c r="B17" s="92"/>
      <c r="C17" s="93"/>
      <c r="D17" s="19">
        <f>D18+D19+D20+D21+D24+D22+D23</f>
        <v>2439.0699999999997</v>
      </c>
      <c r="E17" s="20"/>
      <c r="F17" s="19">
        <f>F18+F19+F20+F21+F22+F24+F23</f>
        <v>2483.28818</v>
      </c>
      <c r="G17" s="20"/>
      <c r="H17" s="5">
        <f>H18+H19+H20+H21+H24</f>
        <v>1628.868</v>
      </c>
    </row>
    <row r="18" spans="1:8" ht="12.75">
      <c r="A18" s="29" t="s">
        <v>10</v>
      </c>
      <c r="B18" s="30"/>
      <c r="C18" s="31"/>
      <c r="D18" s="17">
        <f>892.3-310.2</f>
        <v>582.0999999999999</v>
      </c>
      <c r="E18" s="18"/>
      <c r="F18" s="39">
        <v>507.25</v>
      </c>
      <c r="G18" s="40"/>
      <c r="H18" s="6">
        <v>700</v>
      </c>
    </row>
    <row r="19" spans="1:8" ht="12.75">
      <c r="A19" s="29" t="s">
        <v>11</v>
      </c>
      <c r="B19" s="30"/>
      <c r="C19" s="31"/>
      <c r="D19" s="17">
        <v>310.2</v>
      </c>
      <c r="E19" s="18"/>
      <c r="F19" s="39">
        <v>258.52</v>
      </c>
      <c r="G19" s="40"/>
      <c r="H19" s="6">
        <v>310.2</v>
      </c>
    </row>
    <row r="20" spans="1:8" ht="23.25" customHeight="1">
      <c r="A20" s="49" t="s">
        <v>12</v>
      </c>
      <c r="B20" s="50"/>
      <c r="C20" s="51"/>
      <c r="D20" s="17">
        <v>400</v>
      </c>
      <c r="E20" s="18"/>
      <c r="F20" s="39">
        <f>591308.18/1000</f>
        <v>591.3081800000001</v>
      </c>
      <c r="G20" s="40"/>
      <c r="H20" s="6">
        <v>531.038</v>
      </c>
    </row>
    <row r="21" spans="1:8" ht="27" customHeight="1">
      <c r="A21" s="49" t="s">
        <v>13</v>
      </c>
      <c r="B21" s="50"/>
      <c r="C21" s="51"/>
      <c r="D21" s="17">
        <v>230</v>
      </c>
      <c r="E21" s="18"/>
      <c r="F21" s="39">
        <v>227.04</v>
      </c>
      <c r="G21" s="40"/>
      <c r="H21" s="6">
        <v>73.63</v>
      </c>
    </row>
    <row r="22" spans="1:8" ht="25.5" customHeight="1">
      <c r="A22" s="43" t="s">
        <v>59</v>
      </c>
      <c r="B22" s="44"/>
      <c r="C22" s="45"/>
      <c r="D22" s="17">
        <v>276.77</v>
      </c>
      <c r="E22" s="18"/>
      <c r="F22" s="39">
        <v>276.77</v>
      </c>
      <c r="G22" s="40"/>
      <c r="H22" s="6">
        <v>54.98</v>
      </c>
    </row>
    <row r="23" spans="1:8" ht="12.75">
      <c r="A23" s="32" t="s">
        <v>55</v>
      </c>
      <c r="B23" s="33"/>
      <c r="C23" s="34"/>
      <c r="D23" s="17">
        <v>610</v>
      </c>
      <c r="E23" s="18"/>
      <c r="F23" s="39">
        <v>610</v>
      </c>
      <c r="G23" s="40"/>
      <c r="H23" s="6">
        <v>610</v>
      </c>
    </row>
    <row r="24" spans="1:8" ht="12.75">
      <c r="A24" s="32" t="s">
        <v>14</v>
      </c>
      <c r="B24" s="33"/>
      <c r="C24" s="34"/>
      <c r="D24" s="17">
        <v>30</v>
      </c>
      <c r="E24" s="18"/>
      <c r="F24" s="39">
        <v>12.4</v>
      </c>
      <c r="G24" s="40"/>
      <c r="H24" s="6">
        <v>14</v>
      </c>
    </row>
    <row r="25" spans="1:8" ht="12.75">
      <c r="A25" s="76" t="s">
        <v>15</v>
      </c>
      <c r="B25" s="77"/>
      <c r="C25" s="78"/>
      <c r="D25" s="19">
        <f>D26+D27+D28+D29+D30+D31+D32</f>
        <v>32221.88</v>
      </c>
      <c r="E25" s="20"/>
      <c r="F25" s="19">
        <f>F26+F27+F28+F29+F30+F31</f>
        <v>26274.22</v>
      </c>
      <c r="G25" s="20"/>
      <c r="H25" s="5">
        <f>H26+H27+H28+H29+H31+H30+H32</f>
        <v>35864.54</v>
      </c>
    </row>
    <row r="26" spans="1:9" ht="28.5" customHeight="1">
      <c r="A26" s="49" t="s">
        <v>16</v>
      </c>
      <c r="B26" s="50"/>
      <c r="C26" s="51"/>
      <c r="D26" s="17">
        <v>1614</v>
      </c>
      <c r="E26" s="18"/>
      <c r="F26" s="39">
        <v>1405</v>
      </c>
      <c r="G26" s="40"/>
      <c r="H26" s="6">
        <f>D26</f>
        <v>1614</v>
      </c>
      <c r="I26" s="13"/>
    </row>
    <row r="27" spans="1:8" ht="12.75">
      <c r="A27" s="29" t="s">
        <v>17</v>
      </c>
      <c r="B27" s="30"/>
      <c r="C27" s="31"/>
      <c r="D27" s="71"/>
      <c r="E27" s="72"/>
      <c r="F27" s="37"/>
      <c r="G27" s="38"/>
      <c r="H27" s="7"/>
    </row>
    <row r="28" spans="1:8" ht="12.75">
      <c r="A28" s="29" t="s">
        <v>18</v>
      </c>
      <c r="B28" s="30"/>
      <c r="C28" s="31"/>
      <c r="D28" s="73">
        <v>20055.65</v>
      </c>
      <c r="E28" s="18"/>
      <c r="F28" s="39">
        <v>15952.37</v>
      </c>
      <c r="G28" s="40"/>
      <c r="H28" s="6">
        <f>D28</f>
        <v>20055.65</v>
      </c>
    </row>
    <row r="29" spans="1:8" ht="12.75">
      <c r="A29" s="29" t="s">
        <v>19</v>
      </c>
      <c r="B29" s="30"/>
      <c r="C29" s="31"/>
      <c r="D29" s="17">
        <v>325.8</v>
      </c>
      <c r="E29" s="18"/>
      <c r="F29" s="39">
        <v>250.55</v>
      </c>
      <c r="G29" s="40"/>
      <c r="H29" s="6">
        <f>D29</f>
        <v>325.8</v>
      </c>
    </row>
    <row r="30" spans="1:8" ht="12.75">
      <c r="A30" s="29" t="s">
        <v>20</v>
      </c>
      <c r="B30" s="30"/>
      <c r="C30" s="31"/>
      <c r="D30" s="73">
        <v>9854.93</v>
      </c>
      <c r="E30" s="18"/>
      <c r="F30" s="39">
        <v>8666.3</v>
      </c>
      <c r="G30" s="40"/>
      <c r="H30" s="6">
        <f>9854.93+4514.16-500</f>
        <v>13869.09</v>
      </c>
    </row>
    <row r="31" spans="1:8" ht="12.75">
      <c r="A31" s="29" t="s">
        <v>21</v>
      </c>
      <c r="B31" s="30"/>
      <c r="C31" s="31"/>
      <c r="D31" s="17">
        <v>371.5</v>
      </c>
      <c r="E31" s="18"/>
      <c r="F31" s="39"/>
      <c r="G31" s="40"/>
      <c r="H31" s="6"/>
    </row>
    <row r="32" spans="1:8" ht="12.75">
      <c r="A32" s="46" t="s">
        <v>48</v>
      </c>
      <c r="B32" s="47"/>
      <c r="C32" s="48"/>
      <c r="D32" s="17"/>
      <c r="E32" s="18"/>
      <c r="F32" s="39">
        <v>0</v>
      </c>
      <c r="G32" s="40"/>
      <c r="H32" s="6"/>
    </row>
    <row r="33" spans="1:10" ht="12.75">
      <c r="A33" s="76" t="s">
        <v>22</v>
      </c>
      <c r="B33" s="77"/>
      <c r="C33" s="78"/>
      <c r="D33" s="19">
        <f>D34+D39+D41+D44+D47+D53+D55+D57+D51</f>
        <v>49509.08383999999</v>
      </c>
      <c r="E33" s="20"/>
      <c r="F33" s="41">
        <f>F34+F39+F41+F44+F47+F53+F55+F57+F52</f>
        <v>38057.346</v>
      </c>
      <c r="G33" s="42"/>
      <c r="H33" s="5">
        <f>H34+H39+H41+H44+H47+H53+H55+H57+H51</f>
        <v>48919.75362</v>
      </c>
      <c r="I33" s="10"/>
      <c r="J33" s="13"/>
    </row>
    <row r="34" spans="1:8" ht="26.25" customHeight="1">
      <c r="A34" s="49" t="s">
        <v>28</v>
      </c>
      <c r="B34" s="50"/>
      <c r="C34" s="51"/>
      <c r="D34" s="19">
        <f>D35+D36+D38+D37</f>
        <v>8949.498090000001</v>
      </c>
      <c r="E34" s="20"/>
      <c r="F34" s="19">
        <f>F35+F36+F38+F37</f>
        <v>7201.672</v>
      </c>
      <c r="G34" s="20"/>
      <c r="H34" s="5">
        <f>H35+H36+H38+H37</f>
        <v>8801.79809</v>
      </c>
    </row>
    <row r="35" spans="1:8" ht="60" customHeight="1">
      <c r="A35" s="79" t="s">
        <v>23</v>
      </c>
      <c r="B35" s="80"/>
      <c r="C35" s="81"/>
      <c r="D35" s="17">
        <v>1000</v>
      </c>
      <c r="E35" s="18"/>
      <c r="F35" s="15">
        <v>884.182</v>
      </c>
      <c r="G35" s="16"/>
      <c r="H35" s="6">
        <v>872.3</v>
      </c>
    </row>
    <row r="36" spans="1:8" ht="75" customHeight="1">
      <c r="A36" s="43" t="s">
        <v>24</v>
      </c>
      <c r="B36" s="44"/>
      <c r="C36" s="45"/>
      <c r="D36" s="17">
        <v>5469</v>
      </c>
      <c r="E36" s="18"/>
      <c r="F36" s="15">
        <v>4125.83</v>
      </c>
      <c r="G36" s="16"/>
      <c r="H36" s="6">
        <f>D36</f>
        <v>5469</v>
      </c>
    </row>
    <row r="37" spans="1:8" ht="18" customHeight="1">
      <c r="A37" s="43" t="s">
        <v>56</v>
      </c>
      <c r="B37" s="44"/>
      <c r="C37" s="45"/>
      <c r="D37" s="17">
        <v>20</v>
      </c>
      <c r="E37" s="18"/>
      <c r="F37" s="15">
        <v>0</v>
      </c>
      <c r="G37" s="16"/>
      <c r="H37" s="6">
        <v>0</v>
      </c>
    </row>
    <row r="38" spans="1:8" ht="26.25" customHeight="1">
      <c r="A38" s="43" t="s">
        <v>47</v>
      </c>
      <c r="B38" s="44"/>
      <c r="C38" s="45"/>
      <c r="D38" s="17">
        <v>2460.49809</v>
      </c>
      <c r="E38" s="18"/>
      <c r="F38" s="15">
        <v>2191.66</v>
      </c>
      <c r="G38" s="16"/>
      <c r="H38" s="6">
        <f>D38</f>
        <v>2460.49809</v>
      </c>
    </row>
    <row r="39" spans="1:8" ht="12.75">
      <c r="A39" s="46" t="s">
        <v>26</v>
      </c>
      <c r="B39" s="47"/>
      <c r="C39" s="48"/>
      <c r="D39" s="19">
        <f>D40</f>
        <v>324.6</v>
      </c>
      <c r="E39" s="20"/>
      <c r="F39" s="24">
        <f>F40</f>
        <v>249.686</v>
      </c>
      <c r="G39" s="25"/>
      <c r="H39" s="5">
        <f>H40</f>
        <v>324.6</v>
      </c>
    </row>
    <row r="40" spans="1:8" ht="26.25" customHeight="1">
      <c r="A40" s="49" t="s">
        <v>25</v>
      </c>
      <c r="B40" s="50"/>
      <c r="C40" s="51"/>
      <c r="D40" s="17">
        <v>324.6</v>
      </c>
      <c r="E40" s="18"/>
      <c r="F40" s="15">
        <v>249.686</v>
      </c>
      <c r="G40" s="16"/>
      <c r="H40" s="6">
        <f>D40</f>
        <v>324.6</v>
      </c>
    </row>
    <row r="41" spans="1:8" ht="39.75" customHeight="1">
      <c r="A41" s="49" t="s">
        <v>27</v>
      </c>
      <c r="B41" s="50"/>
      <c r="C41" s="51"/>
      <c r="D41" s="19">
        <f>D43+D42</f>
        <v>4376.623689999999</v>
      </c>
      <c r="E41" s="20"/>
      <c r="F41" s="24">
        <f>F43+F42</f>
        <v>2645.223</v>
      </c>
      <c r="G41" s="25"/>
      <c r="H41" s="5">
        <f>H43+H42</f>
        <v>4336.62074</v>
      </c>
    </row>
    <row r="42" spans="1:8" ht="39.75" customHeight="1">
      <c r="A42" s="49" t="s">
        <v>50</v>
      </c>
      <c r="B42" s="50"/>
      <c r="C42" s="51"/>
      <c r="D42" s="73">
        <v>524.23295</v>
      </c>
      <c r="E42" s="96"/>
      <c r="F42" s="35">
        <v>472.569</v>
      </c>
      <c r="G42" s="36"/>
      <c r="H42" s="12">
        <v>524.23</v>
      </c>
    </row>
    <row r="43" spans="1:8" ht="12.75">
      <c r="A43" s="46" t="s">
        <v>29</v>
      </c>
      <c r="B43" s="47"/>
      <c r="C43" s="48"/>
      <c r="D43" s="17">
        <v>3852.39074</v>
      </c>
      <c r="E43" s="18"/>
      <c r="F43" s="15">
        <v>2172.654</v>
      </c>
      <c r="G43" s="16"/>
      <c r="H43" s="6">
        <f>D43-40</f>
        <v>3812.39074</v>
      </c>
    </row>
    <row r="44" spans="1:8" ht="27.75" customHeight="1">
      <c r="A44" s="52" t="s">
        <v>30</v>
      </c>
      <c r="B44" s="53"/>
      <c r="C44" s="54"/>
      <c r="D44" s="19">
        <f>D45+D46</f>
        <v>19047.60524</v>
      </c>
      <c r="E44" s="20"/>
      <c r="F44" s="24">
        <f>F45+F46</f>
        <v>18612.64</v>
      </c>
      <c r="G44" s="25"/>
      <c r="H44" s="5">
        <f>H45+H46</f>
        <v>19047.60524</v>
      </c>
    </row>
    <row r="45" spans="1:8" ht="24.75" customHeight="1">
      <c r="A45" s="61" t="s">
        <v>31</v>
      </c>
      <c r="B45" s="62"/>
      <c r="C45" s="63"/>
      <c r="D45" s="17">
        <v>17224.60524</v>
      </c>
      <c r="E45" s="18"/>
      <c r="F45" s="15">
        <v>17190.09</v>
      </c>
      <c r="G45" s="16"/>
      <c r="H45" s="6">
        <f>D45</f>
        <v>17224.60524</v>
      </c>
    </row>
    <row r="46" spans="1:8" ht="24.75" customHeight="1">
      <c r="A46" s="61" t="s">
        <v>32</v>
      </c>
      <c r="B46" s="62"/>
      <c r="C46" s="63"/>
      <c r="D46" s="17">
        <v>1823</v>
      </c>
      <c r="E46" s="18"/>
      <c r="F46" s="15">
        <v>1422.55</v>
      </c>
      <c r="G46" s="16"/>
      <c r="H46" s="6">
        <f>D46</f>
        <v>1823</v>
      </c>
    </row>
    <row r="47" spans="1:8" ht="24.75" customHeight="1">
      <c r="A47" s="61" t="s">
        <v>33</v>
      </c>
      <c r="B47" s="62"/>
      <c r="C47" s="63"/>
      <c r="D47" s="19">
        <f>D48+D49+D50</f>
        <v>13365.56955</v>
      </c>
      <c r="E47" s="20"/>
      <c r="F47" s="24">
        <f>F48+F49+F50</f>
        <v>6699.228</v>
      </c>
      <c r="G47" s="25"/>
      <c r="H47" s="5">
        <f>H48+H50+H49</f>
        <v>12865.56955</v>
      </c>
    </row>
    <row r="48" spans="1:8" ht="12.75">
      <c r="A48" s="58" t="s">
        <v>34</v>
      </c>
      <c r="B48" s="59"/>
      <c r="C48" s="60"/>
      <c r="D48" s="17">
        <v>420.89645</v>
      </c>
      <c r="E48" s="18"/>
      <c r="F48" s="35">
        <v>256.626</v>
      </c>
      <c r="G48" s="36"/>
      <c r="H48" s="6">
        <f>D48</f>
        <v>420.89645</v>
      </c>
    </row>
    <row r="49" spans="1:8" ht="12.75">
      <c r="A49" s="64" t="s">
        <v>35</v>
      </c>
      <c r="B49" s="65"/>
      <c r="C49" s="66"/>
      <c r="D49" s="17">
        <v>1926.00638</v>
      </c>
      <c r="E49" s="18"/>
      <c r="F49" s="15">
        <v>867.874</v>
      </c>
      <c r="G49" s="16"/>
      <c r="H49" s="6">
        <f>D49</f>
        <v>1926.00638</v>
      </c>
    </row>
    <row r="50" spans="1:8" ht="12.75">
      <c r="A50" s="61" t="s">
        <v>36</v>
      </c>
      <c r="B50" s="62"/>
      <c r="C50" s="63"/>
      <c r="D50" s="17">
        <v>11018.66672</v>
      </c>
      <c r="E50" s="18"/>
      <c r="F50" s="15">
        <v>5574.728</v>
      </c>
      <c r="G50" s="16"/>
      <c r="H50" s="6">
        <f>D50-500</f>
        <v>10518.66672</v>
      </c>
    </row>
    <row r="51" spans="1:8" ht="27.75" customHeight="1">
      <c r="A51" s="26" t="s">
        <v>58</v>
      </c>
      <c r="B51" s="27"/>
      <c r="C51" s="28"/>
      <c r="D51" s="19">
        <v>422</v>
      </c>
      <c r="E51" s="20"/>
      <c r="F51" s="24">
        <v>422</v>
      </c>
      <c r="G51" s="25"/>
      <c r="H51" s="5">
        <f>D51</f>
        <v>422</v>
      </c>
    </row>
    <row r="52" spans="1:8" ht="24" customHeight="1">
      <c r="A52" s="43" t="s">
        <v>57</v>
      </c>
      <c r="B52" s="44"/>
      <c r="C52" s="45"/>
      <c r="D52" s="17">
        <v>422</v>
      </c>
      <c r="E52" s="18"/>
      <c r="F52" s="15">
        <v>422</v>
      </c>
      <c r="G52" s="16"/>
      <c r="H52" s="6">
        <f>D52</f>
        <v>422</v>
      </c>
    </row>
    <row r="53" spans="1:8" ht="26.25" customHeight="1">
      <c r="A53" s="55" t="s">
        <v>37</v>
      </c>
      <c r="B53" s="56"/>
      <c r="C53" s="57"/>
      <c r="D53" s="19">
        <f>D54</f>
        <v>2669.04127</v>
      </c>
      <c r="E53" s="20"/>
      <c r="F53" s="24">
        <f>F54</f>
        <v>1946.147</v>
      </c>
      <c r="G53" s="25"/>
      <c r="H53" s="5">
        <f>H54</f>
        <v>2752.35</v>
      </c>
    </row>
    <row r="54" spans="1:8" ht="12.75">
      <c r="A54" s="58" t="s">
        <v>38</v>
      </c>
      <c r="B54" s="59"/>
      <c r="C54" s="60"/>
      <c r="D54" s="17">
        <v>2669.04127</v>
      </c>
      <c r="E54" s="18"/>
      <c r="F54" s="15">
        <v>1946.147</v>
      </c>
      <c r="G54" s="16"/>
      <c r="H54" s="6">
        <v>2752.35</v>
      </c>
    </row>
    <row r="55" spans="1:8" ht="17.25" customHeight="1">
      <c r="A55" s="29" t="s">
        <v>39</v>
      </c>
      <c r="B55" s="30"/>
      <c r="C55" s="31"/>
      <c r="D55" s="19">
        <f>D56</f>
        <v>338.77</v>
      </c>
      <c r="E55" s="20"/>
      <c r="F55" s="24">
        <f>F56</f>
        <v>265.374</v>
      </c>
      <c r="G55" s="25"/>
      <c r="H55" s="5">
        <f>H56</f>
        <v>353.83</v>
      </c>
    </row>
    <row r="56" spans="1:8" ht="12.75">
      <c r="A56" s="32" t="s">
        <v>40</v>
      </c>
      <c r="B56" s="33"/>
      <c r="C56" s="34"/>
      <c r="D56" s="17">
        <v>338.77</v>
      </c>
      <c r="E56" s="18"/>
      <c r="F56" s="15">
        <f>265374/1000</f>
        <v>265.374</v>
      </c>
      <c r="G56" s="16"/>
      <c r="H56" s="6">
        <v>353.83</v>
      </c>
    </row>
    <row r="57" spans="1:8" ht="27" customHeight="1">
      <c r="A57" s="26" t="s">
        <v>41</v>
      </c>
      <c r="B57" s="27"/>
      <c r="C57" s="28"/>
      <c r="D57" s="19">
        <f>D58</f>
        <v>15.376</v>
      </c>
      <c r="E57" s="20"/>
      <c r="F57" s="24">
        <f>F58</f>
        <v>15.376</v>
      </c>
      <c r="G57" s="25"/>
      <c r="H57" s="5">
        <f>H58</f>
        <v>15.38</v>
      </c>
    </row>
    <row r="58" spans="1:8" ht="21" customHeight="1">
      <c r="A58" s="29" t="s">
        <v>42</v>
      </c>
      <c r="B58" s="30"/>
      <c r="C58" s="31"/>
      <c r="D58" s="17">
        <v>15.376</v>
      </c>
      <c r="E58" s="18"/>
      <c r="F58" s="15">
        <f>D58</f>
        <v>15.376</v>
      </c>
      <c r="G58" s="16"/>
      <c r="H58" s="6">
        <v>15.38</v>
      </c>
    </row>
    <row r="59" spans="1:10" ht="12" customHeight="1">
      <c r="A59" s="21" t="s">
        <v>43</v>
      </c>
      <c r="B59" s="22"/>
      <c r="C59" s="23"/>
      <c r="D59" s="19">
        <f>D9-D33</f>
        <v>-4376.2338399999935</v>
      </c>
      <c r="E59" s="20"/>
      <c r="F59" s="19">
        <f>F9-F33</f>
        <v>-250.72071000000142</v>
      </c>
      <c r="G59" s="20"/>
      <c r="H59" s="5">
        <f>H9-H33</f>
        <v>-702.4956200000015</v>
      </c>
      <c r="J59" s="13"/>
    </row>
    <row r="60" spans="4:8" ht="12.75" hidden="1">
      <c r="D60" s="8"/>
      <c r="E60" s="8"/>
      <c r="F60" s="8"/>
      <c r="G60" s="8"/>
      <c r="H60" s="8"/>
    </row>
    <row r="61" spans="4:8" ht="12.75" hidden="1">
      <c r="D61" s="8"/>
      <c r="E61" s="8"/>
      <c r="F61" s="8"/>
      <c r="G61" s="8"/>
      <c r="H61" s="8"/>
    </row>
    <row r="62" spans="4:8" ht="12.75">
      <c r="D62" s="8"/>
      <c r="E62" s="8"/>
      <c r="F62" s="8"/>
      <c r="G62" s="8"/>
      <c r="H62" s="8"/>
    </row>
    <row r="63" spans="4:8" ht="12.75">
      <c r="D63" s="8"/>
      <c r="E63" s="8"/>
      <c r="F63" s="8"/>
      <c r="G63" s="8"/>
      <c r="H63" s="8"/>
    </row>
    <row r="64" spans="1:8" ht="12.75">
      <c r="A64" s="1" t="s">
        <v>44</v>
      </c>
      <c r="C64" s="1"/>
      <c r="H64" s="3" t="s">
        <v>45</v>
      </c>
    </row>
  </sheetData>
  <sheetProtection/>
  <mergeCells count="162">
    <mergeCell ref="D23:E23"/>
    <mergeCell ref="F23:G23"/>
    <mergeCell ref="A51:C51"/>
    <mergeCell ref="D51:E51"/>
    <mergeCell ref="A52:C52"/>
    <mergeCell ref="D52:E52"/>
    <mergeCell ref="F51:G51"/>
    <mergeCell ref="F52:G52"/>
    <mergeCell ref="A37:C37"/>
    <mergeCell ref="D37:E37"/>
    <mergeCell ref="F37:G37"/>
    <mergeCell ref="A42:C42"/>
    <mergeCell ref="D42:E42"/>
    <mergeCell ref="F42:G42"/>
    <mergeCell ref="A38:C38"/>
    <mergeCell ref="F39:G39"/>
    <mergeCell ref="A19:C19"/>
    <mergeCell ref="A16:C16"/>
    <mergeCell ref="A17:C17"/>
    <mergeCell ref="A31:C31"/>
    <mergeCell ref="B3:H3"/>
    <mergeCell ref="A22:C22"/>
    <mergeCell ref="A24:C24"/>
    <mergeCell ref="F15:G15"/>
    <mergeCell ref="A6:C7"/>
    <mergeCell ref="A23:C23"/>
    <mergeCell ref="B1:H2"/>
    <mergeCell ref="A25:C25"/>
    <mergeCell ref="A26:C26"/>
    <mergeCell ref="A27:C27"/>
    <mergeCell ref="A28:C28"/>
    <mergeCell ref="A29:C29"/>
    <mergeCell ref="A20:C20"/>
    <mergeCell ref="A18:C18"/>
    <mergeCell ref="A21:C21"/>
    <mergeCell ref="A9:C9"/>
    <mergeCell ref="A10:C10"/>
    <mergeCell ref="A11:C11"/>
    <mergeCell ref="A12:C12"/>
    <mergeCell ref="A13:C13"/>
    <mergeCell ref="A14:C14"/>
    <mergeCell ref="A15:C15"/>
    <mergeCell ref="F6:G7"/>
    <mergeCell ref="D20:E20"/>
    <mergeCell ref="D19:E19"/>
    <mergeCell ref="D9:E9"/>
    <mergeCell ref="D11:E11"/>
    <mergeCell ref="D15:E15"/>
    <mergeCell ref="H6:H7"/>
    <mergeCell ref="D6:E7"/>
    <mergeCell ref="D10:E10"/>
    <mergeCell ref="F8:G8"/>
    <mergeCell ref="D12:E12"/>
    <mergeCell ref="F18:G18"/>
    <mergeCell ref="F17:G17"/>
    <mergeCell ref="D17:E17"/>
    <mergeCell ref="D18:E18"/>
    <mergeCell ref="F14:G14"/>
    <mergeCell ref="D41:E41"/>
    <mergeCell ref="D40:E40"/>
    <mergeCell ref="D43:E43"/>
    <mergeCell ref="D56:E56"/>
    <mergeCell ref="D44:E44"/>
    <mergeCell ref="D54:E54"/>
    <mergeCell ref="D55:E55"/>
    <mergeCell ref="D53:E53"/>
    <mergeCell ref="D50:E50"/>
    <mergeCell ref="F44:G44"/>
    <mergeCell ref="A8:C8"/>
    <mergeCell ref="D8:E8"/>
    <mergeCell ref="D27:E27"/>
    <mergeCell ref="D28:E28"/>
    <mergeCell ref="D29:E29"/>
    <mergeCell ref="D24:E24"/>
    <mergeCell ref="A33:C33"/>
    <mergeCell ref="A34:C34"/>
    <mergeCell ref="A35:C35"/>
    <mergeCell ref="A32:C32"/>
    <mergeCell ref="D14:E14"/>
    <mergeCell ref="D31:E31"/>
    <mergeCell ref="D26:E26"/>
    <mergeCell ref="D32:E32"/>
    <mergeCell ref="D30:E30"/>
    <mergeCell ref="D25:E25"/>
    <mergeCell ref="D21:E21"/>
    <mergeCell ref="D16:E16"/>
    <mergeCell ref="A30:C30"/>
    <mergeCell ref="F9:G9"/>
    <mergeCell ref="D13:E13"/>
    <mergeCell ref="F22:G22"/>
    <mergeCell ref="F21:G21"/>
    <mergeCell ref="F20:G20"/>
    <mergeCell ref="F19:G19"/>
    <mergeCell ref="F16:G16"/>
    <mergeCell ref="F13:G13"/>
    <mergeCell ref="F24:G24"/>
    <mergeCell ref="D33:E33"/>
    <mergeCell ref="D39:E39"/>
    <mergeCell ref="F10:G10"/>
    <mergeCell ref="F11:G11"/>
    <mergeCell ref="D36:E36"/>
    <mergeCell ref="F25:G25"/>
    <mergeCell ref="F26:G26"/>
    <mergeCell ref="F12:G12"/>
    <mergeCell ref="F32:G32"/>
    <mergeCell ref="D59:E59"/>
    <mergeCell ref="D22:E22"/>
    <mergeCell ref="D46:E46"/>
    <mergeCell ref="D47:E47"/>
    <mergeCell ref="D48:E48"/>
    <mergeCell ref="D34:E34"/>
    <mergeCell ref="D35:E35"/>
    <mergeCell ref="D49:E49"/>
    <mergeCell ref="D57:E57"/>
    <mergeCell ref="D58:E58"/>
    <mergeCell ref="A44:C44"/>
    <mergeCell ref="A53:C53"/>
    <mergeCell ref="A54:C54"/>
    <mergeCell ref="D45:E45"/>
    <mergeCell ref="A46:C46"/>
    <mergeCell ref="A47:C47"/>
    <mergeCell ref="A48:C48"/>
    <mergeCell ref="A49:C49"/>
    <mergeCell ref="A50:C50"/>
    <mergeCell ref="A45:C45"/>
    <mergeCell ref="F59:G59"/>
    <mergeCell ref="A36:C36"/>
    <mergeCell ref="A39:C39"/>
    <mergeCell ref="A40:C40"/>
    <mergeCell ref="A41:C41"/>
    <mergeCell ref="A43:C43"/>
    <mergeCell ref="F36:G36"/>
    <mergeCell ref="F54:G54"/>
    <mergeCell ref="F40:G40"/>
    <mergeCell ref="F41:G41"/>
    <mergeCell ref="F27:G27"/>
    <mergeCell ref="F28:G28"/>
    <mergeCell ref="F29:G29"/>
    <mergeCell ref="F30:G30"/>
    <mergeCell ref="F31:G31"/>
    <mergeCell ref="F35:G35"/>
    <mergeCell ref="F33:G33"/>
    <mergeCell ref="A56:C56"/>
    <mergeCell ref="F57:G57"/>
    <mergeCell ref="F58:G58"/>
    <mergeCell ref="F56:G56"/>
    <mergeCell ref="F43:G43"/>
    <mergeCell ref="F45:G45"/>
    <mergeCell ref="F46:G46"/>
    <mergeCell ref="F47:G47"/>
    <mergeCell ref="F48:G48"/>
    <mergeCell ref="F49:G49"/>
    <mergeCell ref="F50:G50"/>
    <mergeCell ref="D38:E38"/>
    <mergeCell ref="F38:G38"/>
    <mergeCell ref="F34:G34"/>
    <mergeCell ref="A59:C59"/>
    <mergeCell ref="F53:G53"/>
    <mergeCell ref="F55:G55"/>
    <mergeCell ref="A57:C57"/>
    <mergeCell ref="A58:C58"/>
    <mergeCell ref="A55:C55"/>
  </mergeCells>
  <printOptions/>
  <pageMargins left="0.7480314960629921" right="0.7480314960629921" top="0.3937007874015748" bottom="0.3937007874015748" header="0.1968503937007874" footer="0.11811023622047245"/>
  <pageSetup fitToWidth="0" fitToHeight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ARM07</dc:creator>
  <cp:keywords/>
  <dc:description/>
  <cp:lastModifiedBy>1</cp:lastModifiedBy>
  <cp:lastPrinted>2020-02-06T11:51:36Z</cp:lastPrinted>
  <dcterms:created xsi:type="dcterms:W3CDTF">2006-08-24T04:49:57Z</dcterms:created>
  <dcterms:modified xsi:type="dcterms:W3CDTF">2023-11-28T10:11:37Z</dcterms:modified>
  <cp:category/>
  <cp:version/>
  <cp:contentType/>
  <cp:contentStatus/>
</cp:coreProperties>
</file>